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Quick Start" sheetId="1" r:id="rId1"/>
    <sheet name="Calculator" sheetId="2" r:id="rId2"/>
    <sheet name="Pricing Scenarios" sheetId="3" r:id="rId3"/>
  </sheets>
  <definedNames>
    <definedName name="_xlnm._FilterDatabase" localSheetId="1" hidden="1">Calculator!$A$4:$C$32</definedName>
  </definedNames>
  <calcPr calcId="124519" fullCalcOnLoad="1"/>
</workbook>
</file>

<file path=xl/sharedStrings.xml><?xml version="1.0" encoding="utf-8"?>
<sst xmlns="http://schemas.openxmlformats.org/spreadsheetml/2006/main" count="87" uniqueCount="76">
  <si>
    <t>Etsy Profit &amp; Fee Calculator</t>
  </si>
  <si>
    <t>A practical pricing worksheet from Value Core</t>
  </si>
  <si>
    <t>Start here</t>
  </si>
  <si>
    <t>Use this workbook before you publish or update an Etsy listing. The yellow cells on the Calculator tab are yours to edit.</t>
  </si>
  <si>
    <t>1</t>
  </si>
  <si>
    <t>Add the listing basics
On the Calculator tab, enter your material, labor, packaging, shipping, and optional marketing costs.</t>
  </si>
  <si>
    <t>2</t>
  </si>
  <si>
    <t>Set your fee estimates
Enter the Etsy fee assumptions that apply to your shop and country. These are user-entered estimates, not a promise of current Etsy fees.</t>
  </si>
  <si>
    <t>3</t>
  </si>
  <si>
    <t>Choose a target
Set a tentative item price and your desired profit margin. The workbook calculates the rest.</t>
  </si>
  <si>
    <t>4</t>
  </si>
  <si>
    <t>Compare price points
Use Pricing Scenarios to see low, base, and premium options side by side before you list.</t>
  </si>
  <si>
    <t>Important: Etsy fees, taxes, payment processing, and ad charges can vary by location, shop, and program. Review Etsy’s current policies and your own records before relying on this sheet for a business decision.</t>
  </si>
  <si>
    <t>Tip: keep one saved copy per listing or duplicate the Calculator tab for each product.</t>
  </si>
  <si>
    <t>Edit yellow cells only. All Etsy-related fees below are your own estimates and may not reflect current policies.</t>
  </si>
  <si>
    <t>Listing price &amp; sales handling</t>
  </si>
  <si>
    <t>Item price (before sales tax)</t>
  </si>
  <si>
    <t>What the customer pays for the item, excluding sales tax.</t>
  </si>
  <si>
    <t>Sales tax handling</t>
  </si>
  <si>
    <t>Excluded</t>
  </si>
  <si>
    <t>This calculator treats sales tax as excluded from your revenue and fees. Confirm your local handling and Etsy collection/remittance settings.</t>
  </si>
  <si>
    <t>Product &amp; fulfillment costs</t>
  </si>
  <si>
    <t>Materials cost</t>
  </si>
  <si>
    <t>Direct supplies used for one item.</t>
  </si>
  <si>
    <t>Labor time (hours)</t>
  </si>
  <si>
    <t>Time spent making, preparing, and packing one item.</t>
  </si>
  <si>
    <t>Your hourly value</t>
  </si>
  <si>
    <t>The hourly amount you want your work to earn.</t>
  </si>
  <si>
    <t>Packaging cost</t>
  </si>
  <si>
    <t>Boxes, mailers, inserts, labels, tape, and similar supplies.</t>
  </si>
  <si>
    <t>Shipping charged to buyer</t>
  </si>
  <si>
    <t>Shipping revenue collected from the buyer, if any.</t>
  </si>
  <si>
    <t>Actual shipping cost</t>
  </si>
  <si>
    <t>Your postage, insurance, and carrier charges.</t>
  </si>
  <si>
    <t>Ads / marketing cost</t>
  </si>
  <si>
    <t>Optional per-sale cost for Etsy Ads, Offsite Ads, or other marketing.</t>
  </si>
  <si>
    <t>Etsy fee estimates (editable)</t>
  </si>
  <si>
    <t>Listing fee per item</t>
  </si>
  <si>
    <t>Enter your estimated listing fee for one sale.</t>
  </si>
  <si>
    <t>Transaction fee</t>
  </si>
  <si>
    <t>Estimated percentage applied to item price plus shipping charged.</t>
  </si>
  <si>
    <t>Payment processing fee</t>
  </si>
  <si>
    <t>Estimated percentage applied to the payment amount.</t>
  </si>
  <si>
    <t>Payment processing fixed fee</t>
  </si>
  <si>
    <t>Estimated fixed payment-processing fee per order.</t>
  </si>
  <si>
    <t>Profit target</t>
  </si>
  <si>
    <t>Desired profit margin</t>
  </si>
  <si>
    <t>Target net profit as a percentage of item price + shipping charged.</t>
  </si>
  <si>
    <t>Pricing outputs</t>
  </si>
  <si>
    <t>Total cost</t>
  </si>
  <si>
    <t>Calculated from your editable inputs above.</t>
  </si>
  <si>
    <t>Total fees</t>
  </si>
  <si>
    <t>Net profit</t>
  </si>
  <si>
    <t>Profit margin</t>
  </si>
  <si>
    <t>Break-even item price</t>
  </si>
  <si>
    <t>Recommended list price</t>
  </si>
  <si>
    <t>Sales-tax note: this workbook does not calculate sales tax. It treats sales tax as excluded from item revenue, costs, and fee estimates. Confirm the treatment that applies to your shop, jurisdiction, and Etsy settings.</t>
  </si>
  <si>
    <t>Fee reminder: Etsy can change fee structures, and charges can differ by country, currency, ad program, payment method, and transaction. Update the yellow fee cells with your own current estimates.</t>
  </si>
  <si>
    <t>Pricing Scenarios</t>
  </si>
  <si>
    <t>Compare low, base, and premium item prices using the inputs from the Calculator tab.</t>
  </si>
  <si>
    <t>Metric</t>
  </si>
  <si>
    <t>Low</t>
  </si>
  <si>
    <t>Base</t>
  </si>
  <si>
    <t>Premium</t>
  </si>
  <si>
    <t>How to use this</t>
  </si>
  <si>
    <t>Item price</t>
  </si>
  <si>
    <t>Edit these yellow prices if you want to compare alternatives.</t>
  </si>
  <si>
    <t>Shipping charged</t>
  </si>
  <si>
    <t>Carries over from Calculator.</t>
  </si>
  <si>
    <t>Total revenue</t>
  </si>
  <si>
    <t>Item price plus shipping charged.</t>
  </si>
  <si>
    <t>Uses your editable Etsy fee estimates.</t>
  </si>
  <si>
    <t>Revenue minus total cost and fees.</t>
  </si>
  <si>
    <t>Net profit divided by total revenue.</t>
  </si>
  <si>
    <t>The low, base, and premium values are comparison tools, not pricing advice. Review your competitors, tax responsibilities, Etsy policies, and buyer expectations before setting a final price.</t>
  </si>
  <si>
    <t>Values rely on Calculator inputs. Yellow cells in this tab can be overwritten to test alternative item prices.</t>
  </si>
</sst>
</file>

<file path=xl/styles.xml><?xml version="1.0" encoding="utf-8"?>
<styleSheet xmlns="http://schemas.openxmlformats.org/spreadsheetml/2006/main">
  <numFmts count="4">
    <numFmt numFmtId="164" formatCode="$#,##0.00;[Red]-$#,##0.00"/>
    <numFmt numFmtId="165" formatCode="0.00"/>
    <numFmt numFmtId="166" formatCode="0.0%"/>
    <numFmt numFmtId="167" formatCode="$#,##0.00"/>
  </numFmts>
  <fonts count="12">
    <font>
      <sz val="11"/>
      <color theme="1"/>
      <name val="Calibri"/>
      <family val="2"/>
      <scheme val="minor"/>
    </font>
    <font>
      <b/>
      <sz val="22"/>
      <color rgb="FFFFFFFF"/>
      <name val="Aptos Display"/>
      <family val="2"/>
    </font>
    <font>
      <sz val="10"/>
      <color rgb="FFDCE7F0"/>
      <name val="Aptos"/>
      <family val="2"/>
    </font>
    <font>
      <b/>
      <sz val="11"/>
      <color rgb="FF25384A"/>
      <name val="Aptos"/>
      <family val="2"/>
    </font>
    <font>
      <sz val="11"/>
      <color rgb="FF25384A"/>
      <name val="Aptos"/>
      <family val="2"/>
    </font>
    <font>
      <b/>
      <sz val="13"/>
      <color rgb="FFFFFFFF"/>
      <name val="Aptos Display"/>
      <family val="2"/>
    </font>
    <font>
      <sz val="10"/>
      <color rgb="FF25384A"/>
      <name val="Aptos"/>
      <family val="2"/>
    </font>
    <font>
      <i/>
      <sz val="9"/>
      <color rgb="FF5E6D7C"/>
      <name val="Aptos"/>
      <family val="2"/>
    </font>
    <font>
      <b/>
      <sz val="10"/>
      <color rgb="FF25384A"/>
      <name val="Aptos"/>
      <family val="2"/>
    </font>
    <font>
      <b/>
      <sz val="13"/>
      <color rgb="FF25384A"/>
      <name val="Aptos Display"/>
      <family val="2"/>
    </font>
    <font>
      <b/>
      <sz val="13"/>
      <color rgb="FF3E7755"/>
      <name val="Aptos Display"/>
      <family val="2"/>
    </font>
    <font>
      <b/>
      <sz val="10"/>
      <color rgb="FFFFFFFF"/>
      <name val="Aptos"/>
      <family val="2"/>
    </font>
  </fonts>
  <fills count="10">
    <fill>
      <patternFill patternType="none"/>
    </fill>
    <fill>
      <patternFill patternType="gray125"/>
    </fill>
    <fill>
      <patternFill patternType="solid">
        <fgColor rgb="FF25384A"/>
        <bgColor indexed="64"/>
      </patternFill>
    </fill>
    <fill>
      <patternFill patternType="solid">
        <fgColor rgb="FFEAF1F8"/>
        <bgColor indexed="64"/>
      </patternFill>
    </fill>
    <fill>
      <patternFill patternType="solid">
        <fgColor rgb="FF527EAF"/>
        <bgColor indexed="64"/>
      </patternFill>
    </fill>
    <fill>
      <patternFill patternType="solid">
        <fgColor rgb="FFF2ECF6"/>
        <bgColor indexed="64"/>
      </patternFill>
    </fill>
    <fill>
      <patternFill patternType="solid">
        <fgColor rgb="FFFFFFFF"/>
        <bgColor indexed="64"/>
      </patternFill>
    </fill>
    <fill>
      <patternFill patternType="solid">
        <fgColor rgb="FFFFF8D9"/>
        <bgColor indexed="64"/>
      </patternFill>
    </fill>
    <fill>
      <patternFill patternType="solid">
        <fgColor rgb="FFEAF5ED"/>
        <bgColor indexed="64"/>
      </patternFill>
    </fill>
    <fill>
      <patternFill patternType="solid">
        <fgColor rgb="FFFAFBFC"/>
        <bgColor indexed="64"/>
      </patternFill>
    </fill>
  </fills>
  <borders count="8">
    <border>
      <left/>
      <right/>
      <top/>
      <bottom/>
      <diagonal/>
    </border>
    <border>
      <left style="thin">
        <color rgb="FFDDCFE8"/>
      </left>
      <right style="thin">
        <color rgb="FFDDCFE8"/>
      </right>
      <top style="thin">
        <color rgb="FFDDCFE8"/>
      </top>
      <bottom style="thin">
        <color rgb="FFDDCFE8"/>
      </bottom>
      <diagonal/>
    </border>
    <border>
      <left/>
      <right/>
      <top style="thin">
        <color rgb="FFD9E1E8"/>
      </top>
      <bottom style="thin">
        <color rgb="FFD9E1E8"/>
      </bottom>
      <diagonal/>
    </border>
    <border>
      <left/>
      <right/>
      <top/>
      <bottom style="thin">
        <color rgb="FFE8EDF1"/>
      </bottom>
      <diagonal/>
    </border>
    <border>
      <left style="thin">
        <color rgb="FFE5D58A"/>
      </left>
      <right style="thin">
        <color rgb="FFE5D58A"/>
      </right>
      <top style="thin">
        <color rgb="FFE5D58A"/>
      </top>
      <bottom style="thin">
        <color rgb="FFE5D58A"/>
      </bottom>
      <diagonal/>
    </border>
    <border>
      <left/>
      <right/>
      <top style="thin">
        <color rgb="FFB9D9C3"/>
      </top>
      <bottom style="thin">
        <color rgb="FFB9D9C3"/>
      </bottom>
      <diagonal/>
    </border>
    <border>
      <left style="thin">
        <color rgb="FF25384A"/>
      </left>
      <right style="thin">
        <color rgb="FF25384A"/>
      </right>
      <top style="thin">
        <color rgb="FF25384A"/>
      </top>
      <bottom style="thin">
        <color rgb="FF25384A"/>
      </bottom>
      <diagonal/>
    </border>
    <border>
      <left style="thin">
        <color rgb="FFD9E1E8"/>
      </left>
      <right style="thin">
        <color rgb="FFD9E1E8"/>
      </right>
      <top style="thin">
        <color rgb="FFD9E1E8"/>
      </top>
      <bottom style="thin">
        <color rgb="FFD9E1E8"/>
      </bottom>
      <diagonal/>
    </border>
  </borders>
  <cellStyleXfs count="1">
    <xf numFmtId="0" fontId="0" fillId="0" borderId="0"/>
  </cellStyleXfs>
  <cellXfs count="22">
    <xf numFmtId="0" fontId="0" fillId="0" borderId="0" xfId="0"/>
    <xf numFmtId="0" fontId="1" fillId="2" borderId="0" xfId="0" applyFont="1" applyFill="1" applyAlignment="1">
      <alignment vertical="center"/>
    </xf>
    <xf numFmtId="0" fontId="2" fillId="2" borderId="0" xfId="0" applyFont="1" applyFill="1" applyAlignment="1">
      <alignment vertical="center"/>
    </xf>
    <xf numFmtId="0" fontId="3" fillId="3" borderId="0" xfId="0" applyFont="1" applyFill="1"/>
    <xf numFmtId="0" fontId="4" fillId="0" borderId="0" xfId="0" applyFont="1" applyAlignment="1">
      <alignment vertical="top" wrapText="1"/>
    </xf>
    <xf numFmtId="0" fontId="5" fillId="4" borderId="0" xfId="0" applyFont="1" applyFill="1" applyAlignment="1">
      <alignment horizontal="center" vertical="center"/>
    </xf>
    <xf numFmtId="0" fontId="6" fillId="5" borderId="1" xfId="0" applyFont="1" applyFill="1" applyBorder="1" applyAlignment="1">
      <alignment vertical="top" wrapText="1"/>
    </xf>
    <xf numFmtId="0" fontId="7" fillId="0" borderId="0" xfId="0" applyFont="1"/>
    <xf numFmtId="0" fontId="8" fillId="3" borderId="2" xfId="0" applyFont="1" applyFill="1" applyBorder="1"/>
    <xf numFmtId="0" fontId="6" fillId="6" borderId="3" xfId="0" applyFont="1" applyFill="1" applyBorder="1"/>
    <xf numFmtId="164" fontId="6" fillId="7" borderId="4" xfId="0" applyNumberFormat="1" applyFont="1" applyFill="1" applyBorder="1"/>
    <xf numFmtId="0" fontId="7" fillId="6" borderId="3" xfId="0" applyFont="1" applyFill="1" applyBorder="1"/>
    <xf numFmtId="165" fontId="6" fillId="7" borderId="4" xfId="0" applyNumberFormat="1" applyFont="1" applyFill="1" applyBorder="1"/>
    <xf numFmtId="166" fontId="6" fillId="7" borderId="4" xfId="0" applyNumberFormat="1" applyFont="1" applyFill="1" applyBorder="1"/>
    <xf numFmtId="164" fontId="9" fillId="3" borderId="2" xfId="0" applyNumberFormat="1" applyFont="1" applyFill="1" applyBorder="1"/>
    <xf numFmtId="164" fontId="10" fillId="8" borderId="5" xfId="0" applyNumberFormat="1" applyFont="1" applyFill="1" applyBorder="1"/>
    <xf numFmtId="166" fontId="9" fillId="3" borderId="2" xfId="0" applyNumberFormat="1" applyFont="1" applyFill="1" applyBorder="1"/>
    <xf numFmtId="0" fontId="11" fillId="2" borderId="6" xfId="0" applyFont="1" applyFill="1" applyBorder="1" applyAlignment="1">
      <alignment horizontal="center" vertical="center"/>
    </xf>
    <xf numFmtId="0" fontId="8" fillId="9" borderId="7" xfId="0" applyFont="1" applyFill="1" applyBorder="1"/>
    <xf numFmtId="167" fontId="6" fillId="7" borderId="4" xfId="0" applyNumberFormat="1" applyFont="1" applyFill="1" applyBorder="1" applyAlignment="1">
      <alignment horizontal="center"/>
    </xf>
    <xf numFmtId="164" fontId="6" fillId="6" borderId="7" xfId="0" applyNumberFormat="1" applyFont="1" applyFill="1" applyBorder="1" applyAlignment="1">
      <alignment horizontal="center"/>
    </xf>
    <xf numFmtId="166" fontId="6" fillId="6" borderId="7" xfId="0" applyNumberFormat="1" applyFont="1" applyFill="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tabColor rgb="FF527EAF"/>
    <pageSetUpPr fitToPage="1"/>
  </sheetPr>
  <dimension ref="A1:C13"/>
  <sheetViews>
    <sheetView showGridLines="0" tabSelected="1" workbookViewId="0"/>
  </sheetViews>
  <sheetFormatPr defaultRowHeight="15"/>
  <cols>
    <col min="1" max="1" width="5.7109375" customWidth="1"/>
    <col min="2" max="2" width="24.7109375" customWidth="1"/>
    <col min="3" max="3" width="73.7109375" customWidth="1"/>
  </cols>
  <sheetData>
    <row r="1" spans="2:3" ht="34" customHeight="1">
      <c r="B1" s="1" t="s">
        <v>0</v>
      </c>
      <c r="C1" s="1"/>
    </row>
    <row r="2" spans="2:3" ht="22" customHeight="1">
      <c r="B2" s="2" t="s">
        <v>1</v>
      </c>
      <c r="C2" s="2"/>
    </row>
    <row r="4" spans="2:3">
      <c r="B4" s="3" t="s">
        <v>2</v>
      </c>
      <c r="C4" s="4" t="s">
        <v>3</v>
      </c>
    </row>
    <row r="5" spans="2:3" ht="46" customHeight="1">
      <c r="B5" s="5" t="s">
        <v>4</v>
      </c>
      <c r="C5" s="4" t="s">
        <v>5</v>
      </c>
    </row>
    <row r="6" spans="2:3" ht="46" customHeight="1">
      <c r="B6" s="5" t="s">
        <v>6</v>
      </c>
      <c r="C6" s="4" t="s">
        <v>7</v>
      </c>
    </row>
    <row r="7" spans="2:3" ht="46" customHeight="1">
      <c r="B7" s="5" t="s">
        <v>8</v>
      </c>
      <c r="C7" s="4" t="s">
        <v>9</v>
      </c>
    </row>
    <row r="8" spans="2:3" ht="46" customHeight="1">
      <c r="B8" s="5" t="s">
        <v>10</v>
      </c>
      <c r="C8" s="4" t="s">
        <v>11</v>
      </c>
    </row>
    <row r="11" spans="2:3" ht="56" customHeight="1">
      <c r="B11" s="6" t="s">
        <v>12</v>
      </c>
      <c r="C11" s="6"/>
    </row>
    <row r="13" spans="2:3">
      <c r="B13" s="7" t="s">
        <v>13</v>
      </c>
      <c r="C13" s="7"/>
    </row>
  </sheetData>
  <mergeCells count="4">
    <mergeCell ref="B1:C1"/>
    <mergeCell ref="B2:C2"/>
    <mergeCell ref="B11:C11"/>
    <mergeCell ref="B13:C13"/>
  </mergeCells>
  <pageMargins left="0.35" right="0.35" top="0.5" bottom="0.5" header="0.3" footer="0.3"/>
  <pageSetup fitToHeight="0" orientation="landscape"/>
  <headerFooter>
    <oddFooter>&amp;LValue Core  •  Etsy Profit &amp; Fee Calculator&amp;RPage &amp;P of &amp;N</oddFooter>
  </headerFooter>
</worksheet>
</file>

<file path=xl/worksheets/sheet2.xml><?xml version="1.0" encoding="utf-8"?>
<worksheet xmlns="http://schemas.openxmlformats.org/spreadsheetml/2006/main" xmlns:r="http://schemas.openxmlformats.org/officeDocument/2006/relationships">
  <sheetPr>
    <tabColor rgb="FF25384A"/>
    <pageSetUpPr fitToPage="1"/>
  </sheetPr>
  <dimension ref="A1:C37"/>
  <sheetViews>
    <sheetView showGridLines="0" workbookViewId="0">
      <pane ySplit="4" topLeftCell="A5" activePane="bottomLeft" state="frozen"/>
      <selection pane="bottomLeft"/>
    </sheetView>
  </sheetViews>
  <sheetFormatPr defaultRowHeight="15"/>
  <cols>
    <col min="1" max="1" width="31.7109375" customWidth="1"/>
    <col min="2" max="2" width="16.7109375" customWidth="1"/>
    <col min="3" max="3" width="50.7109375" customWidth="1"/>
  </cols>
  <sheetData>
    <row r="1" spans="1:3" ht="34" customHeight="1">
      <c r="A1" s="1" t="s">
        <v>0</v>
      </c>
      <c r="B1" s="1"/>
      <c r="C1" s="1"/>
    </row>
    <row r="2" spans="1:3" ht="22" customHeight="1">
      <c r="A2" s="2" t="s">
        <v>14</v>
      </c>
      <c r="B2" s="2"/>
      <c r="C2" s="2"/>
    </row>
    <row r="4" spans="1:3">
      <c r="A4" s="8" t="s">
        <v>15</v>
      </c>
    </row>
    <row r="5" spans="1:3">
      <c r="A5" s="9" t="s">
        <v>16</v>
      </c>
      <c r="B5" s="10">
        <v>32</v>
      </c>
      <c r="C5" s="11" t="s">
        <v>17</v>
      </c>
    </row>
    <row r="6" spans="1:3">
      <c r="A6" s="9" t="s">
        <v>18</v>
      </c>
      <c r="B6" s="12" t="s">
        <v>19</v>
      </c>
      <c r="C6" s="11" t="s">
        <v>20</v>
      </c>
    </row>
    <row r="8" spans="1:3">
      <c r="A8" s="8" t="s">
        <v>21</v>
      </c>
    </row>
    <row r="9" spans="1:3">
      <c r="A9" s="9" t="s">
        <v>22</v>
      </c>
      <c r="B9" s="10">
        <v>8.5</v>
      </c>
      <c r="C9" s="11" t="s">
        <v>23</v>
      </c>
    </row>
    <row r="10" spans="1:3">
      <c r="A10" s="9" t="s">
        <v>24</v>
      </c>
      <c r="B10" s="12">
        <v>1.25</v>
      </c>
      <c r="C10" s="11" t="s">
        <v>25</v>
      </c>
    </row>
    <row r="11" spans="1:3">
      <c r="A11" s="9" t="s">
        <v>26</v>
      </c>
      <c r="B11" s="10">
        <v>22</v>
      </c>
      <c r="C11" s="11" t="s">
        <v>27</v>
      </c>
    </row>
    <row r="12" spans="1:3">
      <c r="A12" s="9" t="s">
        <v>28</v>
      </c>
      <c r="B12" s="10">
        <v>1.2</v>
      </c>
      <c r="C12" s="11" t="s">
        <v>29</v>
      </c>
    </row>
    <row r="13" spans="1:3">
      <c r="A13" s="9" t="s">
        <v>30</v>
      </c>
      <c r="B13" s="10">
        <v>5.5</v>
      </c>
      <c r="C13" s="11" t="s">
        <v>31</v>
      </c>
    </row>
    <row r="14" spans="1:3">
      <c r="A14" s="9" t="s">
        <v>32</v>
      </c>
      <c r="B14" s="10">
        <v>6.1</v>
      </c>
      <c r="C14" s="11" t="s">
        <v>33</v>
      </c>
    </row>
    <row r="15" spans="1:3">
      <c r="A15" s="9" t="s">
        <v>34</v>
      </c>
      <c r="B15" s="10">
        <v>0</v>
      </c>
      <c r="C15" s="11" t="s">
        <v>35</v>
      </c>
    </row>
    <row r="17" spans="1:3">
      <c r="A17" s="8" t="s">
        <v>36</v>
      </c>
    </row>
    <row r="18" spans="1:3">
      <c r="A18" s="9" t="s">
        <v>37</v>
      </c>
      <c r="B18" s="10">
        <v>0.2</v>
      </c>
      <c r="C18" s="11" t="s">
        <v>38</v>
      </c>
    </row>
    <row r="19" spans="1:3">
      <c r="A19" s="9" t="s">
        <v>39</v>
      </c>
      <c r="B19" s="13">
        <v>0.065</v>
      </c>
      <c r="C19" s="11" t="s">
        <v>40</v>
      </c>
    </row>
    <row r="20" spans="1:3">
      <c r="A20" s="9" t="s">
        <v>41</v>
      </c>
      <c r="B20" s="13">
        <v>0.03</v>
      </c>
      <c r="C20" s="11" t="s">
        <v>42</v>
      </c>
    </row>
    <row r="21" spans="1:3">
      <c r="A21" s="9" t="s">
        <v>43</v>
      </c>
      <c r="B21" s="10">
        <v>0.25</v>
      </c>
      <c r="C21" s="11" t="s">
        <v>44</v>
      </c>
    </row>
    <row r="23" spans="1:3">
      <c r="A23" s="8" t="s">
        <v>45</v>
      </c>
    </row>
    <row r="24" spans="1:3">
      <c r="A24" s="9" t="s">
        <v>46</v>
      </c>
      <c r="B24" s="13">
        <v>0.3</v>
      </c>
      <c r="C24" s="11" t="s">
        <v>47</v>
      </c>
    </row>
    <row r="26" spans="1:3">
      <c r="A26" s="8" t="s">
        <v>48</v>
      </c>
    </row>
    <row r="27" spans="1:3">
      <c r="A27" s="8" t="s">
        <v>49</v>
      </c>
      <c r="B27" s="14">
        <f>B9+(B10*B11)+B12+B14+B15</f>
        <v>0</v>
      </c>
      <c r="C27" s="11" t="s">
        <v>50</v>
      </c>
    </row>
    <row r="28" spans="1:3">
      <c r="A28" s="8" t="s">
        <v>51</v>
      </c>
      <c r="B28" s="14">
        <f>B18+((B5+B13)*B19)+((B5+B13)*B20)+B21</f>
        <v>0</v>
      </c>
      <c r="C28" s="11" t="s">
        <v>50</v>
      </c>
    </row>
    <row r="29" spans="1:3">
      <c r="A29" s="8" t="s">
        <v>52</v>
      </c>
      <c r="B29" s="15">
        <f>(B5+B13)-B27-B28</f>
        <v>0</v>
      </c>
      <c r="C29" s="11" t="s">
        <v>50</v>
      </c>
    </row>
    <row r="30" spans="1:3">
      <c r="A30" s="8" t="s">
        <v>53</v>
      </c>
      <c r="B30" s="16">
        <f>IFERROR(B29/(B5+B13),0)</f>
        <v>0</v>
      </c>
      <c r="C30" s="11" t="s">
        <v>50</v>
      </c>
    </row>
    <row r="31" spans="1:3">
      <c r="A31" s="8" t="s">
        <v>54</v>
      </c>
      <c r="B31" s="14">
        <f>IFERROR((B27+B18+B21-((B13)*(1-B19-B20)))/(1-B19-B20),0)</f>
        <v>0</v>
      </c>
      <c r="C31" s="11" t="s">
        <v>50</v>
      </c>
    </row>
    <row r="32" spans="1:3">
      <c r="A32" s="8" t="s">
        <v>55</v>
      </c>
      <c r="B32" s="14">
        <f>IFERROR((B27+B18+B21-((B13)*(1-B19-B20)))/(1-B19-B20-B24),0)</f>
        <v>0</v>
      </c>
      <c r="C32" s="11" t="s">
        <v>50</v>
      </c>
    </row>
    <row r="35" spans="1:3" ht="52" customHeight="1">
      <c r="A35" s="6" t="s">
        <v>56</v>
      </c>
      <c r="B35" s="6"/>
      <c r="C35" s="6"/>
    </row>
    <row r="37" spans="1:3">
      <c r="A37" s="7" t="s">
        <v>57</v>
      </c>
      <c r="B37" s="7"/>
      <c r="C37" s="7"/>
    </row>
  </sheetData>
  <autoFilter ref="A4:C32"/>
  <mergeCells count="4">
    <mergeCell ref="A1:C1"/>
    <mergeCell ref="A2:C2"/>
    <mergeCell ref="A35:C35"/>
    <mergeCell ref="A37:C37"/>
  </mergeCells>
  <pageMargins left="0.35" right="0.35" top="0.5" bottom="0.5" header="0.3" footer="0.3"/>
  <pageSetup fitToHeight="0" orientation="landscape"/>
  <headerFooter>
    <oddFooter>&amp;LValue Core  •  Etsy Profit &amp; Fee Calculator&amp;RPage &amp;P of &amp;N</oddFooter>
  </headerFooter>
</worksheet>
</file>

<file path=xl/worksheets/sheet3.xml><?xml version="1.0" encoding="utf-8"?>
<worksheet xmlns="http://schemas.openxmlformats.org/spreadsheetml/2006/main" xmlns:r="http://schemas.openxmlformats.org/officeDocument/2006/relationships">
  <sheetPr>
    <tabColor rgb="FF9D75B5"/>
    <pageSetUpPr fitToPage="1"/>
  </sheetPr>
  <dimension ref="A1:E16"/>
  <sheetViews>
    <sheetView showGridLines="0" workbookViewId="0">
      <pane xSplit="1" ySplit="4" topLeftCell="B5" activePane="bottomRight" state="frozen"/>
      <selection pane="topRight" activeCell="B1" sqref="B1"/>
      <selection pane="bottomLeft" activeCell="A5" sqref="A5"/>
      <selection pane="bottomRight"/>
    </sheetView>
  </sheetViews>
  <sheetFormatPr defaultRowHeight="15"/>
  <cols>
    <col min="1" max="1" width="31.7109375" customWidth="1"/>
    <col min="2" max="4" width="17.7109375" customWidth="1"/>
    <col min="5" max="5" width="44.7109375" customWidth="1"/>
  </cols>
  <sheetData>
    <row r="1" spans="1:5" ht="34" customHeight="1">
      <c r="A1" s="1" t="s">
        <v>58</v>
      </c>
      <c r="B1" s="1"/>
      <c r="C1" s="1"/>
      <c r="D1" s="1"/>
      <c r="E1" s="1"/>
    </row>
    <row r="2" spans="1:5" ht="22" customHeight="1">
      <c r="A2" s="2" t="s">
        <v>59</v>
      </c>
      <c r="B2" s="2"/>
      <c r="C2" s="2"/>
      <c r="D2" s="2"/>
      <c r="E2" s="2"/>
    </row>
    <row r="4" spans="1:5">
      <c r="A4" s="17" t="s">
        <v>60</v>
      </c>
      <c r="B4" s="17" t="s">
        <v>61</v>
      </c>
      <c r="C4" s="17" t="s">
        <v>62</v>
      </c>
      <c r="D4" s="17" t="s">
        <v>63</v>
      </c>
      <c r="E4" s="17" t="s">
        <v>64</v>
      </c>
    </row>
    <row r="5" spans="1:5">
      <c r="A5" s="18" t="s">
        <v>65</v>
      </c>
      <c r="B5" s="19">
        <f>MAX(0,Calculator!B31-2)</f>
        <v>0</v>
      </c>
      <c r="C5" s="19">
        <f>Calculator!B5</f>
        <v>0</v>
      </c>
      <c r="D5" s="19">
        <f>MAX(0,Calculator!B32)</f>
        <v>0</v>
      </c>
      <c r="E5" s="11" t="s">
        <v>66</v>
      </c>
    </row>
    <row r="6" spans="1:5">
      <c r="A6" s="18" t="s">
        <v>67</v>
      </c>
      <c r="B6" s="20">
        <f>Calculator!B13</f>
        <v>0</v>
      </c>
      <c r="C6" s="20">
        <f>Calculator!B13</f>
        <v>0</v>
      </c>
      <c r="D6" s="20">
        <f>Calculator!B13</f>
        <v>0</v>
      </c>
      <c r="E6" s="11" t="s">
        <v>68</v>
      </c>
    </row>
    <row r="7" spans="1:5">
      <c r="A7" s="18" t="s">
        <v>69</v>
      </c>
      <c r="B7" s="20">
        <f>B5+B6</f>
        <v>0</v>
      </c>
      <c r="C7" s="20">
        <f>C5+C6</f>
        <v>0</v>
      </c>
      <c r="D7" s="20">
        <f>D5+D6</f>
        <v>0</v>
      </c>
      <c r="E7" s="11" t="s">
        <v>70</v>
      </c>
    </row>
    <row r="8" spans="1:5">
      <c r="A8" s="18" t="s">
        <v>49</v>
      </c>
      <c r="B8" s="20">
        <f>Calculator!B27</f>
        <v>0</v>
      </c>
      <c r="C8" s="20">
        <f>Calculator!B27</f>
        <v>0</v>
      </c>
      <c r="D8" s="20">
        <f>Calculator!B27</f>
        <v>0</v>
      </c>
      <c r="E8" s="11" t="s">
        <v>68</v>
      </c>
    </row>
    <row r="9" spans="1:5">
      <c r="A9" s="18" t="s">
        <v>51</v>
      </c>
      <c r="B9" s="20">
        <f>Calculator!B18+(B7*Calculator!B19)+(B7*Calculator!B20)+Calculator!B21</f>
        <v>0</v>
      </c>
      <c r="C9" s="20">
        <f>Calculator!B18+(C7*Calculator!B19)+(C7*Calculator!B20)+Calculator!B21</f>
        <v>0</v>
      </c>
      <c r="D9" s="20">
        <f>Calculator!B18+(D7*Calculator!B19)+(D7*Calculator!B20)+Calculator!B21</f>
        <v>0</v>
      </c>
      <c r="E9" s="11" t="s">
        <v>71</v>
      </c>
    </row>
    <row r="10" spans="1:5">
      <c r="A10" s="18" t="s">
        <v>52</v>
      </c>
      <c r="B10" s="20">
        <f>B7-B8-B9</f>
        <v>0</v>
      </c>
      <c r="C10" s="20">
        <f>C7-C8-C9</f>
        <v>0</v>
      </c>
      <c r="D10" s="20">
        <f>D7-D8-D9</f>
        <v>0</v>
      </c>
      <c r="E10" s="11" t="s">
        <v>72</v>
      </c>
    </row>
    <row r="11" spans="1:5">
      <c r="A11" s="18" t="s">
        <v>53</v>
      </c>
      <c r="B11" s="21">
        <f>IFERROR(B10/B7,0)</f>
        <v>0</v>
      </c>
      <c r="C11" s="21">
        <f>IFERROR(C10/C7,0)</f>
        <v>0</v>
      </c>
      <c r="D11" s="21">
        <f>IFERROR(D10/D7,0)</f>
        <v>0</v>
      </c>
      <c r="E11" s="11" t="s">
        <v>73</v>
      </c>
    </row>
    <row r="14" spans="1:5" ht="44" customHeight="1">
      <c r="A14" s="6" t="s">
        <v>74</v>
      </c>
      <c r="B14" s="6"/>
      <c r="C14" s="6"/>
      <c r="D14" s="6"/>
      <c r="E14" s="6"/>
    </row>
    <row r="16" spans="1:5">
      <c r="A16" s="7" t="s">
        <v>75</v>
      </c>
      <c r="B16" s="7"/>
      <c r="C16" s="7"/>
      <c r="D16" s="7"/>
      <c r="E16" s="7"/>
    </row>
  </sheetData>
  <mergeCells count="4">
    <mergeCell ref="A1:E1"/>
    <mergeCell ref="A2:E2"/>
    <mergeCell ref="A14:E14"/>
    <mergeCell ref="A16:E16"/>
  </mergeCells>
  <pageMargins left="0.35" right="0.35" top="0.5" bottom="0.5" header="0.3" footer="0.3"/>
  <pageSetup fitToHeight="0" orientation="landscape"/>
  <headerFooter>
    <oddFooter>&amp;LValue Core  •  Etsy Profit &amp; Fee Calculator&amp;RPage &amp;P of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Quick Start</vt:lpstr>
      <vt:lpstr>Calculator</vt:lpstr>
      <vt:lpstr>Pricing Scenarios</vt:lpstr>
    </vt:vector>
  </TitlesOfParts>
  <Company>Value Core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Etsy Profit &amp; Fee Calculator</dc:title>
  <dc:subject>A pricing calculator for Etsy sellers</dc:subject>
  <dc:creator>Value Core</dc:creator>
  <dc:description>Fee values are editable estimates supplied by the user.</dc:description>
  <cp:lastModifiedBy>Value Core</cp:lastModifiedBy>
  <dcterms:created xsi:type="dcterms:W3CDTF">2026-08-03T19:41:52Z</dcterms:created>
  <dcterms:modified xsi:type="dcterms:W3CDTF">2026-08-03T19:41:52Z</dcterms:modified>
</cp:coreProperties>
</file>